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27" i="1"/>
  <c r="F26"/>
  <c r="F25"/>
  <c r="E20"/>
  <c r="F20" s="1"/>
  <c r="F21" l="1"/>
  <c r="F22"/>
  <c r="F24"/>
  <c r="F23"/>
  <c r="F7" l="1"/>
  <c r="F8"/>
  <c r="E6"/>
  <c r="F6" s="1"/>
  <c r="F13"/>
  <c r="E52" l="1"/>
  <c r="D52" s="1"/>
  <c r="D45"/>
  <c r="D44"/>
  <c r="D43"/>
  <c r="E42"/>
  <c r="D42" s="1"/>
  <c r="D38"/>
  <c r="D37"/>
  <c r="D36"/>
  <c r="E35"/>
  <c r="D35" s="1"/>
  <c r="K42" l="1"/>
</calcChain>
</file>

<file path=xl/sharedStrings.xml><?xml version="1.0" encoding="utf-8"?>
<sst xmlns="http://schemas.openxmlformats.org/spreadsheetml/2006/main" count="91" uniqueCount="47">
  <si>
    <t xml:space="preserve"> </t>
    <phoneticPr fontId="4" type="noConversion"/>
  </si>
  <si>
    <t>▣ 세 입</t>
  </si>
  <si>
    <t>(단위:천원)</t>
    <phoneticPr fontId="4" type="noConversion"/>
  </si>
  <si>
    <t>관</t>
  </si>
  <si>
    <t>항</t>
  </si>
  <si>
    <t>목</t>
  </si>
  <si>
    <t>예산액</t>
    <phoneticPr fontId="4" type="noConversion"/>
  </si>
  <si>
    <t>추경액</t>
    <phoneticPr fontId="4" type="noConversion"/>
  </si>
  <si>
    <t>추경후 예산</t>
    <phoneticPr fontId="4" type="noConversion"/>
  </si>
  <si>
    <t>비  고</t>
    <phoneticPr fontId="4" type="noConversion"/>
  </si>
  <si>
    <t>세입합계</t>
  </si>
  <si>
    <t>전년도이월금</t>
    <phoneticPr fontId="4" type="noConversion"/>
  </si>
  <si>
    <t>▣ 세 출</t>
  </si>
  <si>
    <t>세출합계</t>
  </si>
  <si>
    <t>◎ 일산복지타운</t>
    <phoneticPr fontId="8" type="noConversion"/>
  </si>
  <si>
    <t>이월금</t>
  </si>
  <si>
    <t>국고반환금</t>
    <phoneticPr fontId="4" type="noConversion"/>
  </si>
  <si>
    <t>예비비및기타</t>
    <phoneticPr fontId="4" type="noConversion"/>
  </si>
  <si>
    <t>반환금</t>
    <phoneticPr fontId="4" type="noConversion"/>
  </si>
  <si>
    <t>◎ 아침뜰</t>
    <phoneticPr fontId="8" type="noConversion"/>
  </si>
  <si>
    <t>세출합계</t>
    <phoneticPr fontId="4" type="noConversion"/>
  </si>
  <si>
    <t>사유</t>
    <phoneticPr fontId="4" type="noConversion"/>
  </si>
  <si>
    <t>사유</t>
    <phoneticPr fontId="4" type="noConversion"/>
  </si>
  <si>
    <t>사업수입</t>
    <phoneticPr fontId="4" type="noConversion"/>
  </si>
  <si>
    <t>이용료수입</t>
    <phoneticPr fontId="4" type="noConversion"/>
  </si>
  <si>
    <t>전입금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</si>
  <si>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</si>
  <si>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</si>
  <si>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</si>
  <si>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전년도이월금
(후원금)</t>
    <phoneticPr fontId="4" type="noConversion"/>
  </si>
  <si>
    <t>코로나19로 인한 이용료 수입감소</t>
    <phoneticPr fontId="4" type="noConversion"/>
  </si>
  <si>
    <t>이월금 증가</t>
    <phoneticPr fontId="4" type="noConversion"/>
  </si>
  <si>
    <t>* 2019 지도점검 지적사항(법인직 보조수당 지급 건 여입)
* 특수근무수당 미지급분(2014.10~2016.4)</t>
    <phoneticPr fontId="4" type="noConversion"/>
  </si>
  <si>
    <t>사무비</t>
    <phoneticPr fontId="4" type="noConversion"/>
  </si>
  <si>
    <t>인건비</t>
    <phoneticPr fontId="4" type="noConversion"/>
  </si>
  <si>
    <t>제수당</t>
    <phoneticPr fontId="4" type="noConversion"/>
  </si>
  <si>
    <t>특수근무수당 미지급분(2014.10~2016.4)</t>
  </si>
  <si>
    <t>퇴직금및퇴직연금부담금</t>
    <phoneticPr fontId="4" type="noConversion"/>
  </si>
  <si>
    <t>특수근무수당 미지급분(2014.10~2016.4)</t>
    <phoneticPr fontId="4" type="noConversion"/>
  </si>
  <si>
    <t>사업비</t>
    <phoneticPr fontId="4" type="noConversion"/>
  </si>
  <si>
    <t>복지사업비</t>
    <phoneticPr fontId="4" type="noConversion"/>
  </si>
  <si>
    <t>교육사업비</t>
    <phoneticPr fontId="4" type="noConversion"/>
  </si>
  <si>
    <t>예비비및기타</t>
    <phoneticPr fontId="4" type="noConversion"/>
  </si>
  <si>
    <t>반환금</t>
    <phoneticPr fontId="4" type="noConversion"/>
  </si>
  <si>
    <t>보조금반납금 증가</t>
    <phoneticPr fontId="4" type="noConversion"/>
  </si>
  <si>
    <t>코로나19로 이용 프로그램 감소</t>
    <phoneticPr fontId="4" type="noConversion"/>
  </si>
  <si>
    <t>2020년도 추가경정예산 명세서
(홀트체육관)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</si>
</sst>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&quot;△&quot;#,##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은 바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은 바탕"/>
      <family val="3"/>
      <charset val="129"/>
    </font>
    <font>
      <sz val="11"/>
      <color theme="1"/>
      <name val="은 바탕"/>
      <family val="3"/>
      <charset val="129"/>
    </font>
    <font>
      <b/>
      <sz val="16"/>
      <name val="은 바탕"/>
      <family val="3"/>
      <charset val="129"/>
    </font>
    <font>
      <sz val="8"/>
      <name val="돋움"/>
      <family val="3"/>
      <charset val="129"/>
    </font>
    <font>
      <sz val="10"/>
      <color rgb="FF000000"/>
      <name val="은 바탕"/>
      <family val="3"/>
      <charset val="129"/>
    </font>
    <font>
      <sz val="9.8000000000000007"/>
      <color theme="1"/>
      <name val="은 바탕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/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2" applyFont="1" applyFill="1" applyAlignment="1">
      <alignment horizontal="left" vertical="center" shrinkToFit="1"/>
    </xf>
    <xf numFmtId="0" fontId="3" fillId="0" borderId="0" xfId="2" applyNumberFormat="1" applyFont="1" applyFill="1" applyAlignment="1">
      <alignment horizontal="left" vertical="center" shrinkToFit="1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 shrinkToFit="1"/>
    </xf>
    <xf numFmtId="41" fontId="3" fillId="0" borderId="0" xfId="2" applyNumberFormat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3" fillId="0" borderId="0" xfId="2" applyFont="1" applyFill="1" applyAlignment="1">
      <alignment vertical="center" shrinkToFit="1"/>
    </xf>
    <xf numFmtId="0" fontId="5" fillId="0" borderId="0" xfId="2" applyFont="1" applyFill="1" applyBorder="1" applyAlignment="1">
      <alignment horizontal="left" vertical="center" shrinkToFit="1"/>
    </xf>
    <xf numFmtId="41" fontId="5" fillId="0" borderId="0" xfId="1" applyFont="1" applyFill="1" applyBorder="1" applyAlignment="1">
      <alignment horizontal="right" vertical="center"/>
    </xf>
    <xf numFmtId="41" fontId="9" fillId="0" borderId="0" xfId="1" applyFont="1" applyFill="1" applyBorder="1" applyAlignment="1">
      <alignment horizontal="right" vertical="center" shrinkToFit="1"/>
    </xf>
    <xf numFmtId="41" fontId="9" fillId="0" borderId="0" xfId="2" applyNumberFormat="1" applyFont="1" applyFill="1" applyBorder="1" applyAlignment="1">
      <alignment horizontal="right" vertical="center" shrinkToFit="1"/>
    </xf>
    <xf numFmtId="0" fontId="10" fillId="0" borderId="0" xfId="0" applyFont="1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 shrinkToFit="1"/>
    </xf>
    <xf numFmtId="41" fontId="9" fillId="0" borderId="3" xfId="2" applyNumberFormat="1" applyFont="1" applyFill="1" applyBorder="1" applyAlignment="1">
      <alignment horizontal="center" vertical="center" shrinkToFit="1"/>
    </xf>
    <xf numFmtId="41" fontId="9" fillId="0" borderId="4" xfId="2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 shrinkToFit="1"/>
    </xf>
    <xf numFmtId="177" fontId="5" fillId="0" borderId="6" xfId="1" applyNumberFormat="1" applyFont="1" applyFill="1" applyBorder="1" applyAlignment="1">
      <alignment horizontal="right" vertical="center"/>
    </xf>
    <xf numFmtId="177" fontId="9" fillId="0" borderId="6" xfId="1" applyNumberFormat="1" applyFont="1" applyFill="1" applyBorder="1" applyAlignment="1">
      <alignment horizontal="right" vertical="center" shrinkToFit="1"/>
    </xf>
    <xf numFmtId="177" fontId="9" fillId="0" borderId="7" xfId="2" applyNumberFormat="1" applyFont="1" applyFill="1" applyBorder="1" applyAlignment="1">
      <alignment horizontal="right" vertical="center" shrinkToFit="1"/>
    </xf>
    <xf numFmtId="41" fontId="9" fillId="0" borderId="8" xfId="2" applyNumberFormat="1" applyFont="1" applyFill="1" applyBorder="1" applyAlignment="1">
      <alignment horizontal="left" vertical="center" shrinkToFit="1"/>
    </xf>
    <xf numFmtId="0" fontId="5" fillId="0" borderId="9" xfId="0" applyFont="1" applyFill="1" applyBorder="1" applyAlignment="1">
      <alignment horizontal="left" vertical="center"/>
    </xf>
    <xf numFmtId="0" fontId="5" fillId="0" borderId="10" xfId="2" applyFont="1" applyFill="1" applyBorder="1" applyAlignment="1">
      <alignment horizontal="left" vertical="center" shrinkToFit="1"/>
    </xf>
    <xf numFmtId="177" fontId="5" fillId="0" borderId="10" xfId="1" applyNumberFormat="1" applyFont="1" applyFill="1" applyBorder="1" applyAlignment="1">
      <alignment horizontal="right" vertical="center"/>
    </xf>
    <xf numFmtId="177" fontId="9" fillId="0" borderId="10" xfId="1" applyNumberFormat="1" applyFont="1" applyFill="1" applyBorder="1" applyAlignment="1">
      <alignment horizontal="right" vertical="center" shrinkToFit="1"/>
    </xf>
    <xf numFmtId="0" fontId="5" fillId="0" borderId="11" xfId="0" applyFont="1" applyFill="1" applyBorder="1" applyAlignment="1">
      <alignment horizontal="left" vertical="center"/>
    </xf>
    <xf numFmtId="0" fontId="5" fillId="0" borderId="12" xfId="2" applyFont="1" applyFill="1" applyBorder="1" applyAlignment="1">
      <alignment horizontal="left" vertical="center" shrinkToFit="1"/>
    </xf>
    <xf numFmtId="0" fontId="5" fillId="0" borderId="13" xfId="2" applyFont="1" applyFill="1" applyBorder="1" applyAlignment="1">
      <alignment horizontal="left" vertical="center" shrinkToFit="1"/>
    </xf>
    <xf numFmtId="177" fontId="5" fillId="0" borderId="13" xfId="1" applyNumberFormat="1" applyFont="1" applyFill="1" applyBorder="1" applyAlignment="1">
      <alignment horizontal="right" vertical="center"/>
    </xf>
    <xf numFmtId="177" fontId="9" fillId="0" borderId="13" xfId="1" applyNumberFormat="1" applyFont="1" applyFill="1" applyBorder="1" applyAlignment="1">
      <alignment horizontal="right" vertical="center" shrinkToFit="1"/>
    </xf>
    <xf numFmtId="177" fontId="9" fillId="0" borderId="14" xfId="2" applyNumberFormat="1" applyFont="1" applyFill="1" applyBorder="1" applyAlignment="1">
      <alignment horizontal="right" vertical="center" shrinkToFit="1"/>
    </xf>
    <xf numFmtId="41" fontId="9" fillId="0" borderId="15" xfId="2" applyNumberFormat="1" applyFont="1" applyFill="1" applyBorder="1" applyAlignment="1">
      <alignment horizontal="left" vertical="center" shrinkToFit="1"/>
    </xf>
    <xf numFmtId="177" fontId="10" fillId="0" borderId="0" xfId="0" applyNumberFormat="1" applyFont="1" applyFill="1">
      <alignment vertical="center"/>
    </xf>
    <xf numFmtId="0" fontId="5" fillId="0" borderId="5" xfId="0" applyFont="1" applyFill="1" applyBorder="1" applyAlignment="1">
      <alignment horizontal="left" vertical="center" shrinkToFit="1"/>
    </xf>
    <xf numFmtId="177" fontId="5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41" fontId="9" fillId="0" borderId="0" xfId="2" applyNumberFormat="1" applyFont="1" applyFill="1" applyBorder="1" applyAlignment="1">
      <alignment horizontal="left" vertical="center" shrinkToFit="1"/>
    </xf>
    <xf numFmtId="41" fontId="9" fillId="0" borderId="2" xfId="2" applyNumberFormat="1" applyFont="1" applyFill="1" applyBorder="1" applyAlignment="1">
      <alignment horizontal="center" vertical="center" shrinkToFit="1"/>
    </xf>
    <xf numFmtId="41" fontId="9" fillId="0" borderId="17" xfId="2" applyNumberFormat="1" applyFont="1" applyFill="1" applyBorder="1" applyAlignment="1">
      <alignment horizontal="center" vertical="center" shrinkToFit="1"/>
    </xf>
    <xf numFmtId="177" fontId="9" fillId="0" borderId="6" xfId="2" applyNumberFormat="1" applyFont="1" applyFill="1" applyBorder="1" applyAlignment="1">
      <alignment horizontal="right" vertical="center" shrinkToFit="1"/>
    </xf>
    <xf numFmtId="177" fontId="9" fillId="0" borderId="13" xfId="2" applyNumberFormat="1" applyFont="1" applyFill="1" applyBorder="1" applyAlignment="1">
      <alignment horizontal="right" vertical="center" shrinkToFit="1"/>
    </xf>
    <xf numFmtId="0" fontId="3" fillId="0" borderId="0" xfId="0" applyFont="1" applyFill="1" applyAlignment="1">
      <alignment horizontal="left" vertical="center" shrinkToFit="1"/>
    </xf>
    <xf numFmtId="0" fontId="3" fillId="0" borderId="0" xfId="0" applyNumberFormat="1" applyFont="1" applyFill="1" applyAlignment="1">
      <alignment horizontal="left" vertical="center" shrinkToFi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41" fontId="9" fillId="0" borderId="18" xfId="2" applyNumberFormat="1" applyFont="1" applyFill="1" applyBorder="1" applyAlignment="1">
      <alignment horizontal="left" vertical="center" shrinkToFit="1"/>
    </xf>
    <xf numFmtId="41" fontId="9" fillId="0" borderId="18" xfId="2" applyNumberFormat="1" applyFont="1" applyFill="1" applyBorder="1" applyAlignment="1">
      <alignment vertical="center" wrapText="1" shrinkToFit="1"/>
    </xf>
    <xf numFmtId="0" fontId="5" fillId="0" borderId="22" xfId="0" applyFont="1" applyFill="1" applyBorder="1" applyAlignment="1">
      <alignment horizontal="left" vertical="center"/>
    </xf>
    <xf numFmtId="41" fontId="9" fillId="0" borderId="16" xfId="2" applyNumberFormat="1" applyFont="1" applyFill="1" applyBorder="1" applyAlignment="1">
      <alignment horizontal="left" vertical="center" shrinkToFit="1"/>
    </xf>
    <xf numFmtId="41" fontId="9" fillId="0" borderId="23" xfId="2" applyNumberFormat="1" applyFont="1" applyFill="1" applyBorder="1" applyAlignment="1">
      <alignment horizontal="center" vertical="center" shrinkToFit="1"/>
    </xf>
    <xf numFmtId="41" fontId="9" fillId="0" borderId="24" xfId="2" applyNumberFormat="1" applyFont="1" applyFill="1" applyBorder="1" applyAlignment="1">
      <alignment horizontal="left" vertical="center" shrinkToFit="1"/>
    </xf>
    <xf numFmtId="41" fontId="9" fillId="0" borderId="25" xfId="2" applyNumberFormat="1" applyFont="1" applyFill="1" applyBorder="1" applyAlignment="1">
      <alignment horizontal="left" vertical="center" shrinkToFit="1"/>
    </xf>
    <xf numFmtId="41" fontId="9" fillId="0" borderId="26" xfId="2" applyNumberFormat="1" applyFont="1" applyFill="1" applyBorder="1" applyAlignment="1">
      <alignment horizontal="left" vertical="center" shrinkToFit="1"/>
    </xf>
    <xf numFmtId="177" fontId="9" fillId="0" borderId="10" xfId="2" applyNumberFormat="1" applyFont="1" applyFill="1" applyBorder="1" applyAlignment="1">
      <alignment horizontal="right" vertical="center" shrinkToFit="1"/>
    </xf>
    <xf numFmtId="41" fontId="9" fillId="0" borderId="27" xfId="2" applyNumberFormat="1" applyFont="1" applyFill="1" applyBorder="1" applyAlignment="1">
      <alignment horizontal="left" vertical="center" shrinkToFit="1"/>
    </xf>
    <xf numFmtId="0" fontId="5" fillId="0" borderId="13" xfId="2" applyFont="1" applyFill="1" applyBorder="1" applyAlignment="1">
      <alignment horizontal="left" vertical="center" wrapText="1" shrinkToFit="1"/>
    </xf>
    <xf numFmtId="41" fontId="9" fillId="0" borderId="18" xfId="2" applyNumberFormat="1" applyFont="1" applyFill="1" applyBorder="1" applyAlignment="1">
      <alignment horizontal="left" vertical="center" wrapText="1" shrinkToFit="1"/>
    </xf>
    <xf numFmtId="0" fontId="5" fillId="0" borderId="19" xfId="2" applyFont="1" applyFill="1" applyBorder="1" applyAlignment="1">
      <alignment horizontal="center" vertical="center" shrinkToFit="1"/>
    </xf>
    <xf numFmtId="0" fontId="5" fillId="0" borderId="20" xfId="2" applyFont="1" applyFill="1" applyBorder="1" applyAlignment="1">
      <alignment horizontal="center" vertical="center" shrinkToFit="1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5" xfId="2" applyFont="1" applyFill="1" applyBorder="1" applyAlignment="1">
      <alignment horizontal="center" vertical="center" shrinkToFit="1"/>
    </xf>
    <xf numFmtId="0" fontId="5" fillId="0" borderId="6" xfId="2" applyFont="1" applyFill="1" applyBorder="1" applyAlignment="1">
      <alignment horizontal="center" vertical="center" shrinkToFit="1"/>
    </xf>
    <xf numFmtId="0" fontId="7" fillId="0" borderId="0" xfId="2" applyFont="1" applyFill="1" applyAlignment="1">
      <alignment horizontal="center" vertical="center" wrapText="1" shrinkToFit="1"/>
    </xf>
    <xf numFmtId="0" fontId="7" fillId="0" borderId="0" xfId="2" applyFont="1" applyFill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2"/>
  <sheetViews>
    <sheetView tabSelected="1" workbookViewId="0">
      <selection activeCell="A3" sqref="A3"/>
    </sheetView>
  </sheetViews>
  <sheetFormatPr defaultRowHeight="13.5"/>
  <cols>
    <col min="1" max="2" width="9.5" style="47" customWidth="1"/>
    <col min="3" max="3" width="13.75" style="48" customWidth="1"/>
    <col min="4" max="4" width="10.5" style="49" customWidth="1"/>
    <col min="5" max="5" width="10.5" style="50" customWidth="1"/>
    <col min="6" max="6" width="10.5" style="51" customWidth="1"/>
    <col min="7" max="7" width="26.125" style="51" customWidth="1"/>
    <col min="8" max="8" width="9.375" style="6" bestFit="1" customWidth="1"/>
    <col min="9" max="10" width="9" style="6"/>
    <col min="11" max="11" width="11.625" style="6" customWidth="1"/>
    <col min="12" max="16384" width="9" style="6"/>
  </cols>
  <sheetData>
    <row r="2" spans="1:11" s="7" customFormat="1" ht="46.5" customHeight="1">
      <c r="A2" s="69" t="s">
        <v>46</v>
      </c>
      <c r="B2" s="70"/>
      <c r="C2" s="70"/>
      <c r="D2" s="70"/>
      <c r="E2" s="70"/>
      <c r="F2" s="70"/>
      <c r="G2" s="70"/>
    </row>
    <row r="3" spans="1:11">
      <c r="A3" s="1"/>
      <c r="B3" s="1"/>
      <c r="C3" s="2"/>
      <c r="D3" s="3"/>
      <c r="E3" s="4" t="s">
        <v>0</v>
      </c>
      <c r="F3" s="5" t="s">
        <v>0</v>
      </c>
      <c r="G3" s="5" t="s">
        <v>0</v>
      </c>
    </row>
    <row r="4" spans="1:11" s="12" customFormat="1" ht="33.75" customHeight="1" thickBot="1">
      <c r="A4" s="13" t="s">
        <v>1</v>
      </c>
      <c r="B4" s="8"/>
      <c r="C4" s="8"/>
      <c r="D4" s="9"/>
      <c r="E4" s="10"/>
      <c r="F4" s="11"/>
      <c r="G4" s="11" t="s">
        <v>2</v>
      </c>
    </row>
    <row r="5" spans="1:11" s="12" customFormat="1" ht="18" customHeight="1">
      <c r="A5" s="14" t="s">
        <v>3</v>
      </c>
      <c r="B5" s="15" t="s">
        <v>4</v>
      </c>
      <c r="C5" s="15" t="s">
        <v>5</v>
      </c>
      <c r="D5" s="16" t="s">
        <v>6</v>
      </c>
      <c r="E5" s="17" t="s">
        <v>7</v>
      </c>
      <c r="F5" s="43" t="s">
        <v>8</v>
      </c>
      <c r="G5" s="44" t="s">
        <v>21</v>
      </c>
    </row>
    <row r="6" spans="1:11" s="12" customFormat="1" ht="18" customHeight="1">
      <c r="A6" s="67" t="s">
        <v>10</v>
      </c>
      <c r="B6" s="68"/>
      <c r="C6" s="68"/>
      <c r="D6" s="22">
        <v>385162</v>
      </c>
      <c r="E6" s="23">
        <f>SUM(E7+E10+E13)</f>
        <v>-4894</v>
      </c>
      <c r="F6" s="45">
        <f>SUM(D6:E6)</f>
        <v>380268</v>
      </c>
      <c r="G6" s="52"/>
    </row>
    <row r="7" spans="1:11" s="12" customFormat="1" ht="18" customHeight="1">
      <c r="A7" s="20" t="s">
        <v>23</v>
      </c>
      <c r="B7" s="21"/>
      <c r="C7" s="21"/>
      <c r="D7" s="22">
        <v>92760</v>
      </c>
      <c r="E7" s="23">
        <v>-20000</v>
      </c>
      <c r="F7" s="45">
        <f>SUM(D7:E7)</f>
        <v>72760</v>
      </c>
      <c r="G7" s="52"/>
    </row>
    <row r="8" spans="1:11" s="12" customFormat="1" ht="18" customHeight="1">
      <c r="A8" s="20"/>
      <c r="B8" s="21" t="s">
        <v>23</v>
      </c>
      <c r="C8" s="21"/>
      <c r="D8" s="22">
        <v>92760</v>
      </c>
      <c r="E8" s="23">
        <v>-20000</v>
      </c>
      <c r="F8" s="45">
        <f>SUM(D8:E8)</f>
        <v>72760</v>
      </c>
      <c r="G8" s="52"/>
    </row>
    <row r="9" spans="1:11" s="12" customFormat="1" ht="29.25" customHeight="1">
      <c r="A9" s="20"/>
      <c r="B9" s="21"/>
      <c r="C9" s="21" t="s">
        <v>24</v>
      </c>
      <c r="D9" s="22">
        <v>92760</v>
      </c>
      <c r="E9" s="23">
        <v>-20000</v>
      </c>
      <c r="F9" s="45">
        <v>72760</v>
      </c>
      <c r="G9" s="53" t="s">
        <v>30</v>
      </c>
    </row>
    <row r="10" spans="1:11" s="12" customFormat="1" ht="18" customHeight="1">
      <c r="A10" s="20" t="s">
        <v>25</v>
      </c>
      <c r="B10" s="21"/>
      <c r="C10" s="21"/>
      <c r="D10" s="22">
        <v>30000</v>
      </c>
      <c r="E10" s="23">
        <v>8002</v>
      </c>
      <c r="F10" s="45">
        <v>38002</v>
      </c>
      <c r="G10" s="52"/>
    </row>
    <row r="11" spans="1:11" s="12" customFormat="1" ht="18" customHeight="1">
      <c r="A11" s="20"/>
      <c r="B11" s="21" t="s">
        <v>25</v>
      </c>
      <c r="C11" s="21"/>
      <c r="D11" s="22">
        <v>30000</v>
      </c>
      <c r="E11" s="23">
        <v>8002</v>
      </c>
      <c r="F11" s="45">
        <v>38002</v>
      </c>
      <c r="G11" s="52"/>
    </row>
    <row r="12" spans="1:11" s="12" customFormat="1" ht="51.75" customHeight="1">
      <c r="A12" s="20"/>
      <c r="B12" s="21"/>
      <c r="C12" s="21" t="s">
        <v>26</v>
      </c>
      <c r="D12" s="22">
        <v>10000</v>
      </c>
      <c r="E12" s="23">
        <v>8002</v>
      </c>
      <c r="F12" s="45">
        <v>18002</v>
      </c>
      <c r="G12" s="63" t="s">
        <v>32</v>
      </c>
      <c r="K12" s="37"/>
    </row>
    <row r="13" spans="1:11" s="12" customFormat="1" ht="18" customHeight="1">
      <c r="A13" s="20" t="s">
        <v>27</v>
      </c>
      <c r="B13" s="21"/>
      <c r="C13" s="21"/>
      <c r="D13" s="22">
        <v>23982</v>
      </c>
      <c r="E13" s="23">
        <v>7104</v>
      </c>
      <c r="F13" s="45">
        <f>SUM(D13:E13)</f>
        <v>31086</v>
      </c>
      <c r="G13" s="52"/>
    </row>
    <row r="14" spans="1:11" s="12" customFormat="1" ht="18" customHeight="1">
      <c r="A14" s="20"/>
      <c r="B14" s="21" t="s">
        <v>27</v>
      </c>
      <c r="C14" s="21"/>
      <c r="D14" s="22">
        <v>23982</v>
      </c>
      <c r="E14" s="23">
        <v>7104</v>
      </c>
      <c r="F14" s="45">
        <v>31086</v>
      </c>
      <c r="G14" s="52"/>
    </row>
    <row r="15" spans="1:11" s="12" customFormat="1" ht="18" customHeight="1">
      <c r="A15" s="26"/>
      <c r="B15" s="27"/>
      <c r="C15" s="27" t="s">
        <v>28</v>
      </c>
      <c r="D15" s="28">
        <v>21500</v>
      </c>
      <c r="E15" s="29">
        <v>5114</v>
      </c>
      <c r="F15" s="60">
        <v>26614</v>
      </c>
      <c r="G15" s="61" t="s">
        <v>31</v>
      </c>
    </row>
    <row r="16" spans="1:11" s="12" customFormat="1" ht="29.25" customHeight="1" thickBot="1">
      <c r="A16" s="54"/>
      <c r="B16" s="32"/>
      <c r="C16" s="62" t="s">
        <v>29</v>
      </c>
      <c r="D16" s="33">
        <v>2482</v>
      </c>
      <c r="E16" s="34">
        <v>1990</v>
      </c>
      <c r="F16" s="46">
        <v>4472</v>
      </c>
      <c r="G16" s="55" t="s">
        <v>31</v>
      </c>
    </row>
    <row r="17" spans="1:11" s="12" customFormat="1" ht="24.75" customHeight="1">
      <c r="A17" s="13"/>
      <c r="B17" s="8"/>
      <c r="C17" s="8"/>
      <c r="D17" s="9"/>
      <c r="E17" s="10"/>
      <c r="F17" s="11"/>
      <c r="G17" s="11"/>
    </row>
    <row r="18" spans="1:11" s="12" customFormat="1" ht="24.75" customHeight="1" thickBot="1">
      <c r="A18" s="13" t="s">
        <v>12</v>
      </c>
      <c r="B18" s="8"/>
      <c r="C18" s="8"/>
      <c r="D18" s="9"/>
      <c r="E18" s="10"/>
      <c r="F18" s="11"/>
      <c r="G18" s="11" t="s">
        <v>2</v>
      </c>
    </row>
    <row r="19" spans="1:11" s="12" customFormat="1" ht="18" customHeight="1">
      <c r="A19" s="14" t="s">
        <v>3</v>
      </c>
      <c r="B19" s="15" t="s">
        <v>4</v>
      </c>
      <c r="C19" s="15" t="s">
        <v>5</v>
      </c>
      <c r="D19" s="16" t="s">
        <v>6</v>
      </c>
      <c r="E19" s="17" t="s">
        <v>7</v>
      </c>
      <c r="F19" s="43" t="s">
        <v>8</v>
      </c>
      <c r="G19" s="56" t="s">
        <v>22</v>
      </c>
    </row>
    <row r="20" spans="1:11" s="12" customFormat="1" ht="18" customHeight="1">
      <c r="A20" s="64" t="s">
        <v>20</v>
      </c>
      <c r="B20" s="65"/>
      <c r="C20" s="66"/>
      <c r="D20" s="22">
        <v>385162</v>
      </c>
      <c r="E20" s="23">
        <f>SUM(E21+E25+E28)</f>
        <v>-4894</v>
      </c>
      <c r="F20" s="45">
        <f t="shared" ref="F20:F27" si="0">SUM(D20:E20)</f>
        <v>380268</v>
      </c>
      <c r="G20" s="57"/>
      <c r="K20" s="37"/>
    </row>
    <row r="21" spans="1:11" s="12" customFormat="1" ht="18" customHeight="1">
      <c r="A21" s="38" t="s">
        <v>33</v>
      </c>
      <c r="B21" s="21"/>
      <c r="C21" s="21"/>
      <c r="D21" s="22">
        <v>223625</v>
      </c>
      <c r="E21" s="23">
        <v>1022</v>
      </c>
      <c r="F21" s="45">
        <f t="shared" si="0"/>
        <v>224647</v>
      </c>
      <c r="G21" s="57"/>
    </row>
    <row r="22" spans="1:11" s="12" customFormat="1" ht="18" customHeight="1">
      <c r="A22" s="20"/>
      <c r="B22" s="21" t="s">
        <v>34</v>
      </c>
      <c r="C22" s="21"/>
      <c r="D22" s="22">
        <v>180325</v>
      </c>
      <c r="E22" s="23">
        <v>1022</v>
      </c>
      <c r="F22" s="45">
        <f t="shared" si="0"/>
        <v>181347</v>
      </c>
      <c r="G22" s="57"/>
    </row>
    <row r="23" spans="1:11" s="12" customFormat="1" ht="18" customHeight="1">
      <c r="A23" s="20"/>
      <c r="B23" s="27"/>
      <c r="C23" s="27" t="s">
        <v>35</v>
      </c>
      <c r="D23" s="28">
        <v>42902</v>
      </c>
      <c r="E23" s="29">
        <v>943</v>
      </c>
      <c r="F23" s="60">
        <f t="shared" si="0"/>
        <v>43845</v>
      </c>
      <c r="G23" s="58" t="s">
        <v>38</v>
      </c>
    </row>
    <row r="24" spans="1:11" s="12" customFormat="1" ht="18" customHeight="1">
      <c r="A24" s="38"/>
      <c r="B24" s="21"/>
      <c r="C24" s="21" t="s">
        <v>37</v>
      </c>
      <c r="D24" s="22">
        <v>12597</v>
      </c>
      <c r="E24" s="23">
        <v>79</v>
      </c>
      <c r="F24" s="45">
        <f t="shared" si="0"/>
        <v>12676</v>
      </c>
      <c r="G24" s="57" t="s">
        <v>36</v>
      </c>
    </row>
    <row r="25" spans="1:11" s="12" customFormat="1" ht="18" customHeight="1">
      <c r="A25" s="38" t="s">
        <v>39</v>
      </c>
      <c r="B25" s="21"/>
      <c r="C25" s="21"/>
      <c r="D25" s="22">
        <v>126337</v>
      </c>
      <c r="E25" s="23">
        <v>-9590</v>
      </c>
      <c r="F25" s="45">
        <f t="shared" si="0"/>
        <v>116747</v>
      </c>
      <c r="G25" s="57"/>
    </row>
    <row r="26" spans="1:11" s="12" customFormat="1" ht="18" customHeight="1">
      <c r="A26" s="38"/>
      <c r="B26" s="21" t="s">
        <v>40</v>
      </c>
      <c r="C26" s="21"/>
      <c r="D26" s="22">
        <v>114337</v>
      </c>
      <c r="E26" s="23">
        <v>-9590</v>
      </c>
      <c r="F26" s="45">
        <f t="shared" si="0"/>
        <v>104747</v>
      </c>
      <c r="G26" s="57"/>
    </row>
    <row r="27" spans="1:11" s="12" customFormat="1" ht="18" customHeight="1">
      <c r="A27" s="38"/>
      <c r="B27" s="21"/>
      <c r="C27" s="21" t="s">
        <v>41</v>
      </c>
      <c r="D27" s="22">
        <v>110337</v>
      </c>
      <c r="E27" s="23">
        <v>-9590</v>
      </c>
      <c r="F27" s="45">
        <f t="shared" si="0"/>
        <v>100747</v>
      </c>
      <c r="G27" s="57" t="s">
        <v>45</v>
      </c>
    </row>
    <row r="28" spans="1:11" s="12" customFormat="1" ht="18" customHeight="1">
      <c r="A28" s="38" t="s">
        <v>42</v>
      </c>
      <c r="B28" s="21"/>
      <c r="C28" s="21"/>
      <c r="D28" s="22">
        <v>200</v>
      </c>
      <c r="E28" s="23">
        <v>3674</v>
      </c>
      <c r="F28" s="45">
        <v>3874</v>
      </c>
      <c r="G28" s="57"/>
    </row>
    <row r="29" spans="1:11" s="12" customFormat="1" ht="18" customHeight="1">
      <c r="A29" s="38"/>
      <c r="B29" s="21" t="s">
        <v>42</v>
      </c>
      <c r="C29" s="21"/>
      <c r="D29" s="22">
        <v>200</v>
      </c>
      <c r="E29" s="23">
        <v>3674</v>
      </c>
      <c r="F29" s="45">
        <v>3874</v>
      </c>
      <c r="G29" s="57"/>
    </row>
    <row r="30" spans="1:11" s="12" customFormat="1" ht="18" customHeight="1" thickBot="1">
      <c r="A30" s="54"/>
      <c r="B30" s="32"/>
      <c r="C30" s="32" t="s">
        <v>43</v>
      </c>
      <c r="D30" s="33">
        <v>200</v>
      </c>
      <c r="E30" s="34">
        <v>3674</v>
      </c>
      <c r="F30" s="34">
        <v>3874</v>
      </c>
      <c r="G30" s="59" t="s">
        <v>44</v>
      </c>
    </row>
    <row r="31" spans="1:11" s="12" customFormat="1" ht="13.5" customHeight="1">
      <c r="A31" s="13"/>
      <c r="B31" s="8"/>
      <c r="C31" s="8"/>
      <c r="D31" s="39"/>
      <c r="E31" s="40"/>
      <c r="F31" s="41"/>
      <c r="G31" s="42"/>
    </row>
    <row r="32" spans="1:11" s="12" customFormat="1" ht="13.5" hidden="1" customHeight="1">
      <c r="A32" s="71" t="s">
        <v>14</v>
      </c>
      <c r="B32" s="72"/>
      <c r="C32" s="8"/>
      <c r="D32" s="9"/>
      <c r="E32" s="10"/>
      <c r="F32" s="11"/>
      <c r="G32" s="11"/>
    </row>
    <row r="33" spans="1:11" s="12" customFormat="1" ht="13.5" hidden="1" customHeight="1">
      <c r="A33" s="13" t="s">
        <v>1</v>
      </c>
      <c r="B33" s="8"/>
      <c r="C33" s="8"/>
      <c r="D33" s="9"/>
      <c r="E33" s="10"/>
      <c r="F33" s="11"/>
      <c r="G33" s="11" t="s">
        <v>2</v>
      </c>
    </row>
    <row r="34" spans="1:11" s="12" customFormat="1" ht="13.5" hidden="1" customHeight="1">
      <c r="A34" s="14" t="s">
        <v>3</v>
      </c>
      <c r="B34" s="15" t="s">
        <v>4</v>
      </c>
      <c r="C34" s="15" t="s">
        <v>5</v>
      </c>
      <c r="D34" s="16" t="s">
        <v>6</v>
      </c>
      <c r="E34" s="17" t="s">
        <v>7</v>
      </c>
      <c r="F34" s="18" t="s">
        <v>8</v>
      </c>
      <c r="G34" s="19" t="s">
        <v>9</v>
      </c>
    </row>
    <row r="35" spans="1:11" s="12" customFormat="1" ht="13.5" hidden="1" customHeight="1">
      <c r="A35" s="20"/>
      <c r="B35" s="21"/>
      <c r="C35" s="21" t="s">
        <v>10</v>
      </c>
      <c r="D35" s="22">
        <f>F35-E35</f>
        <v>3175564</v>
      </c>
      <c r="E35" s="23">
        <f>SUM(,E36)</f>
        <v>2390</v>
      </c>
      <c r="F35" s="24">
        <v>3177954</v>
      </c>
      <c r="G35" s="25"/>
    </row>
    <row r="36" spans="1:11" s="12" customFormat="1" ht="13.5" hidden="1" customHeight="1">
      <c r="A36" s="20" t="s">
        <v>15</v>
      </c>
      <c r="B36" s="21"/>
      <c r="C36" s="21"/>
      <c r="D36" s="22">
        <f t="shared" ref="D36:D38" si="1">F36-E36</f>
        <v>30675</v>
      </c>
      <c r="E36" s="23">
        <v>2390</v>
      </c>
      <c r="F36" s="24">
        <v>33065</v>
      </c>
      <c r="G36" s="25"/>
    </row>
    <row r="37" spans="1:11" s="12" customFormat="1" ht="13.5" hidden="1" customHeight="1">
      <c r="A37" s="26"/>
      <c r="B37" s="21" t="s">
        <v>15</v>
      </c>
      <c r="C37" s="21"/>
      <c r="D37" s="22">
        <f t="shared" si="1"/>
        <v>30675</v>
      </c>
      <c r="E37" s="23">
        <v>2390</v>
      </c>
      <c r="F37" s="24">
        <v>33065</v>
      </c>
      <c r="G37" s="25"/>
    </row>
    <row r="38" spans="1:11" s="12" customFormat="1" ht="13.5" hidden="1" customHeight="1">
      <c r="A38" s="30"/>
      <c r="B38" s="31"/>
      <c r="C38" s="32" t="s">
        <v>11</v>
      </c>
      <c r="D38" s="33">
        <f t="shared" si="1"/>
        <v>2000</v>
      </c>
      <c r="E38" s="34">
        <v>2390</v>
      </c>
      <c r="F38" s="35">
        <v>4390</v>
      </c>
      <c r="G38" s="36" t="s">
        <v>16</v>
      </c>
    </row>
    <row r="39" spans="1:11" s="12" customFormat="1" ht="14.25" hidden="1" customHeight="1">
      <c r="A39" s="13"/>
      <c r="B39" s="8"/>
      <c r="C39" s="8"/>
      <c r="D39" s="9"/>
      <c r="E39" s="10"/>
      <c r="F39" s="11"/>
      <c r="G39" s="11"/>
    </row>
    <row r="40" spans="1:11" s="12" customFormat="1" ht="13.5" hidden="1" customHeight="1">
      <c r="A40" s="13" t="s">
        <v>12</v>
      </c>
      <c r="B40" s="8"/>
      <c r="C40" s="8"/>
      <c r="D40" s="9"/>
      <c r="E40" s="10"/>
      <c r="F40" s="11"/>
      <c r="G40" s="11"/>
    </row>
    <row r="41" spans="1:11" s="12" customFormat="1" ht="13.5" hidden="1" customHeight="1">
      <c r="A41" s="14" t="s">
        <v>3</v>
      </c>
      <c r="B41" s="15" t="s">
        <v>4</v>
      </c>
      <c r="C41" s="15" t="s">
        <v>5</v>
      </c>
      <c r="D41" s="16" t="s">
        <v>6</v>
      </c>
      <c r="E41" s="17" t="s">
        <v>7</v>
      </c>
      <c r="F41" s="18" t="s">
        <v>8</v>
      </c>
      <c r="G41" s="19" t="s">
        <v>9</v>
      </c>
    </row>
    <row r="42" spans="1:11" s="12" customFormat="1" ht="13.5" hidden="1" customHeight="1">
      <c r="A42" s="20"/>
      <c r="B42" s="21"/>
      <c r="C42" s="21" t="s">
        <v>13</v>
      </c>
      <c r="D42" s="22">
        <f>F42-E42</f>
        <v>3175564</v>
      </c>
      <c r="E42" s="23">
        <f>SUM(E43)</f>
        <v>2390</v>
      </c>
      <c r="F42" s="24">
        <v>3177954</v>
      </c>
      <c r="G42" s="25"/>
      <c r="K42" s="37" t="e">
        <f>E35+E52+#REF!+#REF!+#REF!+#REF!+#REF!+#REF!+#REF!+#REF!+#REF!+#REF!+#REF!+#REF!+#REF!+#REF!+E6+#REF!+#REF!+#REF!+#REF!</f>
        <v>#REF!</v>
      </c>
    </row>
    <row r="43" spans="1:11" s="12" customFormat="1" ht="13.5" hidden="1" customHeight="1">
      <c r="A43" s="38" t="s">
        <v>17</v>
      </c>
      <c r="B43" s="21"/>
      <c r="C43" s="21"/>
      <c r="D43" s="22">
        <f t="shared" ref="D43:D45" si="2">F43-E43</f>
        <v>2000</v>
      </c>
      <c r="E43" s="23">
        <v>2390</v>
      </c>
      <c r="F43" s="24">
        <v>4390</v>
      </c>
      <c r="G43" s="25"/>
    </row>
    <row r="44" spans="1:11" s="12" customFormat="1" ht="13.5" hidden="1" customHeight="1">
      <c r="A44" s="26"/>
      <c r="B44" s="21" t="s">
        <v>17</v>
      </c>
      <c r="C44" s="21"/>
      <c r="D44" s="22">
        <f t="shared" si="2"/>
        <v>2000</v>
      </c>
      <c r="E44" s="23">
        <v>2390</v>
      </c>
      <c r="F44" s="24">
        <v>4390</v>
      </c>
      <c r="G44" s="25"/>
    </row>
    <row r="45" spans="1:11" s="12" customFormat="1" ht="13.5" hidden="1" customHeight="1">
      <c r="A45" s="30"/>
      <c r="B45" s="32"/>
      <c r="C45" s="32" t="s">
        <v>18</v>
      </c>
      <c r="D45" s="33">
        <f t="shared" si="2"/>
        <v>2000</v>
      </c>
      <c r="E45" s="34">
        <v>2390</v>
      </c>
      <c r="F45" s="35">
        <v>4390</v>
      </c>
      <c r="G45" s="36" t="s">
        <v>16</v>
      </c>
    </row>
    <row r="46" spans="1:11" s="12" customFormat="1" ht="13.5" hidden="1" customHeight="1">
      <c r="A46" s="13"/>
      <c r="B46" s="8"/>
      <c r="C46" s="8"/>
      <c r="D46" s="39"/>
      <c r="E46" s="40"/>
      <c r="F46" s="41"/>
      <c r="G46" s="42"/>
    </row>
    <row r="47" spans="1:11" s="12" customFormat="1" ht="13.5" hidden="1" customHeight="1">
      <c r="A47" s="13"/>
      <c r="B47" s="8"/>
      <c r="C47" s="8"/>
      <c r="D47" s="9"/>
      <c r="E47" s="10"/>
      <c r="F47" s="11"/>
      <c r="G47" s="11"/>
    </row>
    <row r="48" spans="1:11" s="12" customFormat="1" ht="6" hidden="1" customHeight="1">
      <c r="A48" s="13"/>
      <c r="B48" s="8"/>
      <c r="C48" s="8"/>
      <c r="D48" s="9"/>
      <c r="E48" s="10"/>
      <c r="F48" s="11"/>
      <c r="G48" s="11"/>
    </row>
    <row r="49" spans="1:7" s="12" customFormat="1" ht="13.5" hidden="1" customHeight="1">
      <c r="A49" s="71" t="s">
        <v>19</v>
      </c>
      <c r="B49" s="72"/>
      <c r="C49" s="8"/>
      <c r="D49" s="9"/>
      <c r="E49" s="10"/>
      <c r="F49" s="11"/>
      <c r="G49" s="11"/>
    </row>
    <row r="50" spans="1:7" s="12" customFormat="1" ht="13.5" hidden="1" customHeight="1">
      <c r="A50" s="13" t="s">
        <v>1</v>
      </c>
      <c r="B50" s="8"/>
      <c r="C50" s="8"/>
      <c r="D50" s="9"/>
      <c r="E50" s="10"/>
      <c r="F50" s="11"/>
      <c r="G50" s="11" t="s">
        <v>2</v>
      </c>
    </row>
    <row r="51" spans="1:7" s="12" customFormat="1" ht="13.5" hidden="1" customHeight="1">
      <c r="A51" s="14" t="s">
        <v>3</v>
      </c>
      <c r="B51" s="15" t="s">
        <v>4</v>
      </c>
      <c r="C51" s="15" t="s">
        <v>5</v>
      </c>
      <c r="D51" s="16" t="s">
        <v>6</v>
      </c>
      <c r="E51" s="17" t="s">
        <v>7</v>
      </c>
      <c r="F51" s="18" t="s">
        <v>8</v>
      </c>
      <c r="G51" s="19" t="s">
        <v>9</v>
      </c>
    </row>
    <row r="52" spans="1:7" s="12" customFormat="1" ht="13.5" hidden="1" customHeight="1">
      <c r="A52" s="20"/>
      <c r="B52" s="21"/>
      <c r="C52" s="21" t="s">
        <v>10</v>
      </c>
      <c r="D52" s="22" t="e">
        <f>F52-E52</f>
        <v>#REF!</v>
      </c>
      <c r="E52" s="23" t="e">
        <f>SUM(,#REF!)</f>
        <v>#REF!</v>
      </c>
      <c r="F52" s="24">
        <v>565579</v>
      </c>
      <c r="G52" s="25"/>
    </row>
  </sheetData>
  <mergeCells count="5">
    <mergeCell ref="A20:C20"/>
    <mergeCell ref="A6:C6"/>
    <mergeCell ref="A2:G2"/>
    <mergeCell ref="A32:B32"/>
    <mergeCell ref="A49:B49"/>
  </mergeCells>
  <phoneticPr fontId="4" type="noConversion"/>
  <pageMargins left="0.17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holt_52</dc:creator>
  <cp:lastModifiedBy>user</cp:lastModifiedBy>
  <cp:lastPrinted>2019-08-08T08:02:28Z</cp:lastPrinted>
  <dcterms:created xsi:type="dcterms:W3CDTF">2018-05-10T05:29:41Z</dcterms:created>
  <dcterms:modified xsi:type="dcterms:W3CDTF">2020-07-14T03:27:45Z</dcterms:modified>
</cp:coreProperties>
</file>